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<sst xmlns="http://schemas.openxmlformats.org/spreadsheetml/2006/main" count="72" uniqueCount="37">
  <si>
    <t>Распределение рабочих по цехам и разрядам</t>
  </si>
  <si>
    <t>ФИО</t>
  </si>
  <si>
    <t>Разряд</t>
  </si>
  <si>
    <t>Цех</t>
  </si>
  <si>
    <t>Иванов А. К.</t>
  </si>
  <si>
    <t>Петров Г. С.</t>
  </si>
  <si>
    <t>Сидоров М. К.</t>
  </si>
  <si>
    <t>Миргородский Г. И.</t>
  </si>
  <si>
    <t>Антонова Е. А.</t>
  </si>
  <si>
    <t>Бурчас Ф. А.</t>
  </si>
  <si>
    <t>Фёдоров С. А.</t>
  </si>
  <si>
    <t>Выборнов В. А.</t>
  </si>
  <si>
    <t>Галло А. В.</t>
  </si>
  <si>
    <t>Лобов В. И.</t>
  </si>
  <si>
    <t>Наместников Р. Ю.</t>
  </si>
  <si>
    <t>Сахно В. Н.</t>
  </si>
  <si>
    <t>Сомов Б. Б.</t>
  </si>
  <si>
    <t>Чёрный А. И.</t>
  </si>
  <si>
    <t>Гаврилюк Д. И.</t>
  </si>
  <si>
    <t>Справочник тарифов</t>
  </si>
  <si>
    <t>Тариф руб/час</t>
  </si>
  <si>
    <t>Ведомость учёта отработанного времени</t>
  </si>
  <si>
    <t>Отработанное время (час)</t>
  </si>
  <si>
    <t>Ведомость начислений зарплаты</t>
  </si>
  <si>
    <t>Начислено (руб)</t>
  </si>
  <si>
    <t>таб.№</t>
  </si>
  <si>
    <t>таб. №</t>
  </si>
  <si>
    <t>разряд</t>
  </si>
  <si>
    <t>Цех 1</t>
  </si>
  <si>
    <t>Цех 2</t>
  </si>
  <si>
    <t>Цех 3</t>
  </si>
  <si>
    <t>Разряд 1</t>
  </si>
  <si>
    <t>Разряд 2</t>
  </si>
  <si>
    <t>Разряд 3</t>
  </si>
  <si>
    <t>Разряд 4</t>
  </si>
  <si>
    <t>Разряд 5</t>
  </si>
  <si>
    <t>Разряд 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</si>
</sst>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Распределение зарплаты по цехам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Лист1!$J$37:$L$37</c:f>
              <c:strCache/>
            </c:strRef>
          </c:cat>
          <c:val>
            <c:numRef>
              <c:f>Лист1!$J$36:$L$36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Лист1!$N$37:$S$37</c:f>
              <c:strCache>
                <c:ptCount val="6"/>
                <c:pt idx="0">
                  <c:v>Разряд 1</c:v>
                </c:pt>
                <c:pt idx="1">
                  <c:v>Разряд 2</c:v>
                </c:pt>
                <c:pt idx="2">
                  <c:v>Разряд 3</c:v>
                </c:pt>
                <c:pt idx="3">
                  <c:v>Разряд 4</c:v>
                </c:pt>
                <c:pt idx="4">
                  <c:v>Разряд 5</c:v>
                </c:pt>
                <c:pt idx="5">
                  <c:v>Разряд 6</c:v>
                </c:pt>
              </c:strCache>
            </c:strRef>
          </c:cat>
          <c:val>
            <c:numRef>
              <c:f>Лист1!$N$36:$S$36</c:f>
              <c:numCache>
                <c:ptCount val="6"/>
                <c:pt idx="0">
                  <c:v>3201</c:v>
                </c:pt>
                <c:pt idx="1">
                  <c:v>9282</c:v>
                </c:pt>
                <c:pt idx="2">
                  <c:v>15603</c:v>
                </c:pt>
                <c:pt idx="3">
                  <c:v>25684</c:v>
                </c:pt>
                <c:pt idx="4">
                  <c:v>8005</c:v>
                </c:pt>
                <c:pt idx="5">
                  <c:v>19806</c:v>
                </c:pt>
              </c:numCache>
            </c:numRef>
          </c:val>
        </c:ser>
        <c:dropLines>
          <c:spPr>
            <a:ln w="3175">
              <a:solidFill/>
            </a:ln>
          </c:spPr>
        </c:dropLines>
        <c:axId val="21242588"/>
        <c:axId val="56965565"/>
      </c:areaChart>
      <c:catAx>
        <c:axId val="21242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965565"/>
        <c:crosses val="autoZero"/>
        <c:auto val="0"/>
        <c:lblOffset val="100"/>
        <c:noMultiLvlLbl val="0"/>
      </c:catAx>
      <c:valAx>
        <c:axId val="569655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242588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28</xdr:row>
      <xdr:rowOff>0</xdr:rowOff>
    </xdr:from>
    <xdr:to>
      <xdr:col>3</xdr:col>
      <xdr:colOff>676275</xdr:colOff>
      <xdr:row>44</xdr:row>
      <xdr:rowOff>28575</xdr:rowOff>
    </xdr:to>
    <xdr:graphicFrame>
      <xdr:nvGraphicFramePr>
        <xdr:cNvPr id="1" name="Chart 2"/>
        <xdr:cNvGraphicFramePr/>
      </xdr:nvGraphicFramePr>
      <xdr:xfrm>
        <a:off x="114300" y="4695825"/>
        <a:ext cx="33147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523875</xdr:colOff>
      <xdr:row>38</xdr:row>
      <xdr:rowOff>133350</xdr:rowOff>
    </xdr:from>
    <xdr:to>
      <xdr:col>14</xdr:col>
      <xdr:colOff>514350</xdr:colOff>
      <xdr:row>55</xdr:row>
      <xdr:rowOff>0</xdr:rowOff>
    </xdr:to>
    <xdr:graphicFrame>
      <xdr:nvGraphicFramePr>
        <xdr:cNvPr id="2" name="Chart 3"/>
        <xdr:cNvGraphicFramePr/>
      </xdr:nvGraphicFramePr>
      <xdr:xfrm>
        <a:off x="6638925" y="6448425"/>
        <a:ext cx="52673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 topLeftCell="G34">
      <selection activeCell="F39" sqref="F39"/>
    </sheetView>
  </sheetViews>
  <sheetFormatPr defaultColWidth="9.00390625" defaultRowHeight="12.75"/>
  <cols>
    <col min="2" max="2" width="18.125" style="0" bestFit="1" customWidth="1"/>
    <col min="5" max="5" width="6.875" style="0" customWidth="1"/>
    <col min="6" max="6" width="10.125" style="0" customWidth="1"/>
    <col min="7" max="7" width="18.125" style="0" bestFit="1" customWidth="1"/>
    <col min="8" max="8" width="15.25390625" style="0" customWidth="1"/>
  </cols>
  <sheetData>
    <row r="1" spans="1:8" ht="12.75">
      <c r="A1" s="22" t="s">
        <v>0</v>
      </c>
      <c r="B1" s="22"/>
      <c r="C1" s="22"/>
      <c r="D1" s="22"/>
      <c r="F1" s="22" t="s">
        <v>21</v>
      </c>
      <c r="G1" s="22"/>
      <c r="H1" s="22"/>
    </row>
    <row r="2" spans="1:8" ht="25.5">
      <c r="A2" s="6" t="s">
        <v>25</v>
      </c>
      <c r="B2" s="6" t="s">
        <v>1</v>
      </c>
      <c r="C2" s="6" t="s">
        <v>2</v>
      </c>
      <c r="D2" s="6" t="s">
        <v>3</v>
      </c>
      <c r="F2" s="5" t="s">
        <v>26</v>
      </c>
      <c r="G2" s="5" t="s">
        <v>1</v>
      </c>
      <c r="H2" s="4" t="s">
        <v>22</v>
      </c>
    </row>
    <row r="3" spans="1:8" ht="12.75">
      <c r="A3" s="1">
        <v>1</v>
      </c>
      <c r="B3" s="2" t="s">
        <v>8</v>
      </c>
      <c r="C3" s="1">
        <v>4</v>
      </c>
      <c r="D3" s="1">
        <v>1</v>
      </c>
      <c r="F3" s="3">
        <v>1</v>
      </c>
      <c r="G3" s="2" t="s">
        <v>8</v>
      </c>
      <c r="H3" s="1">
        <v>160</v>
      </c>
    </row>
    <row r="4" spans="1:8" ht="12.75">
      <c r="A4" s="1">
        <v>2</v>
      </c>
      <c r="B4" s="2" t="s">
        <v>9</v>
      </c>
      <c r="C4" s="1">
        <v>6</v>
      </c>
      <c r="D4" s="1">
        <v>2</v>
      </c>
      <c r="F4" s="3">
        <v>2</v>
      </c>
      <c r="G4" s="2" t="s">
        <v>9</v>
      </c>
      <c r="H4" s="1">
        <v>170</v>
      </c>
    </row>
    <row r="5" spans="1:8" ht="12.75">
      <c r="A5" s="1">
        <v>3</v>
      </c>
      <c r="B5" s="2" t="s">
        <v>11</v>
      </c>
      <c r="C5" s="1">
        <v>2</v>
      </c>
      <c r="D5" s="1">
        <v>3</v>
      </c>
      <c r="F5" s="3">
        <v>3</v>
      </c>
      <c r="G5" s="2" t="s">
        <v>11</v>
      </c>
      <c r="H5" s="1">
        <v>152</v>
      </c>
    </row>
    <row r="6" spans="1:8" ht="12.75">
      <c r="A6" s="1">
        <v>4</v>
      </c>
      <c r="B6" s="2" t="s">
        <v>18</v>
      </c>
      <c r="C6" s="1">
        <v>3</v>
      </c>
      <c r="D6" s="1">
        <v>3</v>
      </c>
      <c r="F6" s="3">
        <v>4</v>
      </c>
      <c r="G6" s="2" t="s">
        <v>18</v>
      </c>
      <c r="H6" s="1">
        <v>168</v>
      </c>
    </row>
    <row r="7" spans="1:8" ht="12.75">
      <c r="A7" s="1">
        <v>5</v>
      </c>
      <c r="B7" s="2" t="s">
        <v>12</v>
      </c>
      <c r="C7" s="1">
        <v>3</v>
      </c>
      <c r="D7" s="1">
        <v>2</v>
      </c>
      <c r="F7" s="3">
        <v>5</v>
      </c>
      <c r="G7" s="2" t="s">
        <v>12</v>
      </c>
      <c r="H7" s="1">
        <v>176</v>
      </c>
    </row>
    <row r="8" spans="1:8" ht="12.75">
      <c r="A8" s="1">
        <v>6</v>
      </c>
      <c r="B8" s="2" t="s">
        <v>4</v>
      </c>
      <c r="C8" s="1">
        <v>5</v>
      </c>
      <c r="D8" s="1">
        <v>1</v>
      </c>
      <c r="F8" s="3">
        <v>6</v>
      </c>
      <c r="G8" s="2" t="s">
        <v>4</v>
      </c>
      <c r="H8" s="1">
        <v>160</v>
      </c>
    </row>
    <row r="9" spans="1:8" ht="12.75">
      <c r="A9" s="1">
        <v>7</v>
      </c>
      <c r="B9" s="2" t="s">
        <v>13</v>
      </c>
      <c r="C9" s="1">
        <v>4</v>
      </c>
      <c r="D9" s="1">
        <v>3</v>
      </c>
      <c r="F9" s="3">
        <v>7</v>
      </c>
      <c r="G9" s="2" t="s">
        <v>13</v>
      </c>
      <c r="H9" s="1">
        <v>170</v>
      </c>
    </row>
    <row r="10" spans="1:8" ht="12.75">
      <c r="A10" s="1">
        <v>8</v>
      </c>
      <c r="B10" s="2" t="s">
        <v>7</v>
      </c>
      <c r="C10" s="1">
        <v>1</v>
      </c>
      <c r="D10" s="1">
        <v>1</v>
      </c>
      <c r="F10" s="3">
        <v>8</v>
      </c>
      <c r="G10" s="2" t="s">
        <v>7</v>
      </c>
      <c r="H10" s="1">
        <v>160</v>
      </c>
    </row>
    <row r="11" spans="1:8" ht="12.75">
      <c r="A11" s="1">
        <v>9</v>
      </c>
      <c r="B11" s="2" t="s">
        <v>14</v>
      </c>
      <c r="C11" s="1">
        <v>1</v>
      </c>
      <c r="D11" s="1">
        <v>1</v>
      </c>
      <c r="F11" s="3">
        <v>9</v>
      </c>
      <c r="G11" s="2" t="s">
        <v>14</v>
      </c>
      <c r="H11" s="1">
        <v>160</v>
      </c>
    </row>
    <row r="12" spans="1:8" ht="12.75">
      <c r="A12" s="1">
        <v>10</v>
      </c>
      <c r="B12" s="2" t="s">
        <v>5</v>
      </c>
      <c r="C12" s="1">
        <v>2</v>
      </c>
      <c r="D12" s="1">
        <v>3</v>
      </c>
      <c r="F12" s="3">
        <v>10</v>
      </c>
      <c r="G12" s="2" t="s">
        <v>5</v>
      </c>
      <c r="H12" s="1">
        <v>152</v>
      </c>
    </row>
    <row r="13" spans="1:8" ht="12.75">
      <c r="A13" s="1">
        <v>11</v>
      </c>
      <c r="B13" s="2" t="s">
        <v>15</v>
      </c>
      <c r="C13" s="1">
        <v>2</v>
      </c>
      <c r="D13" s="1">
        <v>2</v>
      </c>
      <c r="F13" s="3">
        <v>11</v>
      </c>
      <c r="G13" s="2" t="s">
        <v>15</v>
      </c>
      <c r="H13" s="1">
        <v>160</v>
      </c>
    </row>
    <row r="14" spans="1:8" ht="12.75">
      <c r="A14" s="1">
        <v>12</v>
      </c>
      <c r="B14" s="2" t="s">
        <v>6</v>
      </c>
      <c r="C14" s="1">
        <v>3</v>
      </c>
      <c r="D14" s="1">
        <v>2</v>
      </c>
      <c r="F14" s="3">
        <v>12</v>
      </c>
      <c r="G14" s="2" t="s">
        <v>6</v>
      </c>
      <c r="H14" s="1">
        <v>176</v>
      </c>
    </row>
    <row r="15" spans="1:8" ht="12.75">
      <c r="A15" s="1">
        <v>13</v>
      </c>
      <c r="B15" s="2" t="s">
        <v>16</v>
      </c>
      <c r="C15" s="1">
        <v>4</v>
      </c>
      <c r="D15" s="1">
        <v>3</v>
      </c>
      <c r="F15" s="3">
        <v>13</v>
      </c>
      <c r="G15" s="2" t="s">
        <v>16</v>
      </c>
      <c r="H15" s="1">
        <v>152</v>
      </c>
    </row>
    <row r="16" spans="1:8" ht="12.75">
      <c r="A16" s="1">
        <v>14</v>
      </c>
      <c r="B16" s="2" t="s">
        <v>10</v>
      </c>
      <c r="C16" s="1">
        <v>4</v>
      </c>
      <c r="D16" s="1">
        <v>2</v>
      </c>
      <c r="F16" s="3">
        <v>14</v>
      </c>
      <c r="G16" s="2" t="s">
        <v>10</v>
      </c>
      <c r="H16" s="1">
        <v>160</v>
      </c>
    </row>
    <row r="17" spans="1:8" ht="12.75">
      <c r="A17" s="1">
        <v>15</v>
      </c>
      <c r="B17" s="2" t="s">
        <v>17</v>
      </c>
      <c r="C17" s="1">
        <v>6</v>
      </c>
      <c r="D17" s="1">
        <v>1</v>
      </c>
      <c r="F17" s="3">
        <v>15</v>
      </c>
      <c r="G17" s="2" t="s">
        <v>17</v>
      </c>
      <c r="H17" s="1">
        <v>160</v>
      </c>
    </row>
    <row r="19" spans="1:8" ht="12.75">
      <c r="A19" s="22" t="s">
        <v>19</v>
      </c>
      <c r="B19" s="22"/>
      <c r="F19" s="23" t="s">
        <v>23</v>
      </c>
      <c r="G19" s="24"/>
      <c r="H19" s="25"/>
    </row>
    <row r="20" spans="1:19" ht="12.75">
      <c r="A20" s="6" t="s">
        <v>2</v>
      </c>
      <c r="B20" s="6" t="s">
        <v>20</v>
      </c>
      <c r="F20" s="6" t="s">
        <v>26</v>
      </c>
      <c r="G20" s="6" t="s">
        <v>1</v>
      </c>
      <c r="H20" s="7" t="s">
        <v>24</v>
      </c>
      <c r="I20" s="9" t="s">
        <v>3</v>
      </c>
      <c r="J20" s="10">
        <v>1</v>
      </c>
      <c r="K20" s="10">
        <v>2</v>
      </c>
      <c r="L20" s="11">
        <v>3</v>
      </c>
      <c r="M20" s="18" t="s">
        <v>27</v>
      </c>
      <c r="N20" s="19">
        <v>1</v>
      </c>
      <c r="O20" s="19">
        <v>2</v>
      </c>
      <c r="P20" s="19">
        <v>3</v>
      </c>
      <c r="Q20" s="19">
        <v>4</v>
      </c>
      <c r="R20" s="19">
        <v>5</v>
      </c>
      <c r="S20" s="20">
        <v>6</v>
      </c>
    </row>
    <row r="21" spans="1:19" ht="12.75">
      <c r="A21" s="1">
        <v>1</v>
      </c>
      <c r="B21" s="1">
        <v>10</v>
      </c>
      <c r="C21">
        <f aca="true" t="shared" si="0" ref="C21:C26">HLOOKUP(A21,$N$20:$S$36,17)</f>
        <v>3201</v>
      </c>
      <c r="D21">
        <v>1</v>
      </c>
      <c r="F21" s="1">
        <v>1</v>
      </c>
      <c r="G21" s="2" t="s">
        <v>8</v>
      </c>
      <c r="H21" s="1">
        <f>VLOOKUP(VLOOKUP(F21,$A$3:$D$17,3),$A$21:$B$26,2)*VLOOKUP(F21,$F$3:$H$17,3)</f>
        <v>6400</v>
      </c>
      <c r="I21" s="12">
        <f>VLOOKUP(F21,$A$3:$D$17,4)</f>
        <v>1</v>
      </c>
      <c r="J21" s="13">
        <f>IF(I21=$J$20,H21,0)</f>
        <v>6400</v>
      </c>
      <c r="K21" s="13">
        <f>IF(I21=$K$20,H21,0)</f>
        <v>0</v>
      </c>
      <c r="L21" s="14">
        <f>IF(I21=$L$20,H21,0)</f>
        <v>0</v>
      </c>
      <c r="M21" s="21">
        <f>VLOOKUP(F21,$A$3:$D$17,3)</f>
        <v>4</v>
      </c>
      <c r="N21" s="13">
        <f>IF(M21=$N$20,H21,0)</f>
        <v>0</v>
      </c>
      <c r="O21" s="13">
        <f>IF(M21=$O$20,H21,0)</f>
        <v>0</v>
      </c>
      <c r="P21" s="13">
        <f>IF(M21=$P$20,H21,0)</f>
        <v>0</v>
      </c>
      <c r="Q21" s="13">
        <f>IF(M21=$Q$20,H21,0)</f>
        <v>6400</v>
      </c>
      <c r="R21" s="13">
        <f>IF(M21=$R$20,H21,0)</f>
        <v>0</v>
      </c>
      <c r="S21" s="14">
        <f>IF(M21=$S$20,H21,0)</f>
        <v>0</v>
      </c>
    </row>
    <row r="22" spans="1:19" ht="12.75">
      <c r="A22" s="1">
        <v>2</v>
      </c>
      <c r="B22" s="1">
        <v>20</v>
      </c>
      <c r="C22">
        <f t="shared" si="0"/>
        <v>9282</v>
      </c>
      <c r="D22">
        <v>2</v>
      </c>
      <c r="F22" s="1">
        <v>2</v>
      </c>
      <c r="G22" s="2" t="s">
        <v>9</v>
      </c>
      <c r="H22" s="1">
        <f aca="true" t="shared" si="1" ref="H22:H35">VLOOKUP(VLOOKUP(F22,$A$3:$D$17,3),$A$21:$B$26,2)*VLOOKUP(F22,$F$3:$H$17,3)</f>
        <v>10200</v>
      </c>
      <c r="I22" s="12">
        <f aca="true" t="shared" si="2" ref="I22:I35">VLOOKUP(F22,$A$3:$D$17,4)</f>
        <v>2</v>
      </c>
      <c r="J22" s="13">
        <f aca="true" t="shared" si="3" ref="J22:J35">IF(I22=$J$20,H22,0)</f>
        <v>0</v>
      </c>
      <c r="K22" s="13">
        <f aca="true" t="shared" si="4" ref="K22:K35">IF(I22=$K$20,H22,0)</f>
        <v>10200</v>
      </c>
      <c r="L22" s="14">
        <f aca="true" t="shared" si="5" ref="L22:L35">IF(I22=$L$20,H22,0)</f>
        <v>0</v>
      </c>
      <c r="M22" s="21">
        <f aca="true" t="shared" si="6" ref="M22:M35">VLOOKUP(F22,$A$3:$D$17,3)</f>
        <v>6</v>
      </c>
      <c r="N22" s="13">
        <f aca="true" t="shared" si="7" ref="N22:N35">IF(M22=$N$20,H22,0)</f>
        <v>0</v>
      </c>
      <c r="O22" s="13">
        <f aca="true" t="shared" si="8" ref="O22:O35">IF(M22=$O$20,H22,0)</f>
        <v>0</v>
      </c>
      <c r="P22" s="13">
        <f aca="true" t="shared" si="9" ref="P22:P35">IF(M22=$P$20,H22,0)</f>
        <v>0</v>
      </c>
      <c r="Q22" s="13">
        <f aca="true" t="shared" si="10" ref="Q22:Q35">IF(M22=$Q$20,H22,0)</f>
        <v>0</v>
      </c>
      <c r="R22" s="13">
        <f aca="true" t="shared" si="11" ref="R22:R35">IF(M22=$R$20,H22,0)</f>
        <v>0</v>
      </c>
      <c r="S22" s="14">
        <f aca="true" t="shared" si="12" ref="S22:S35">IF(M22=$S$20,H22,0)</f>
        <v>10200</v>
      </c>
    </row>
    <row r="23" spans="1:19" ht="12.75">
      <c r="A23" s="1">
        <v>3</v>
      </c>
      <c r="B23" s="1">
        <v>30</v>
      </c>
      <c r="C23">
        <f t="shared" si="0"/>
        <v>15603</v>
      </c>
      <c r="D23">
        <v>3</v>
      </c>
      <c r="F23" s="1">
        <v>3</v>
      </c>
      <c r="G23" s="2" t="s">
        <v>11</v>
      </c>
      <c r="H23" s="1">
        <f t="shared" si="1"/>
        <v>3040</v>
      </c>
      <c r="I23" s="12">
        <f t="shared" si="2"/>
        <v>3</v>
      </c>
      <c r="J23" s="13">
        <f t="shared" si="3"/>
        <v>0</v>
      </c>
      <c r="K23" s="13">
        <f t="shared" si="4"/>
        <v>0</v>
      </c>
      <c r="L23" s="14">
        <f t="shared" si="5"/>
        <v>3040</v>
      </c>
      <c r="M23" s="21">
        <f t="shared" si="6"/>
        <v>2</v>
      </c>
      <c r="N23" s="13">
        <f t="shared" si="7"/>
        <v>0</v>
      </c>
      <c r="O23" s="13">
        <f t="shared" si="8"/>
        <v>3040</v>
      </c>
      <c r="P23" s="13">
        <f t="shared" si="9"/>
        <v>0</v>
      </c>
      <c r="Q23" s="13">
        <f t="shared" si="10"/>
        <v>0</v>
      </c>
      <c r="R23" s="13">
        <f t="shared" si="11"/>
        <v>0</v>
      </c>
      <c r="S23" s="14">
        <f t="shared" si="12"/>
        <v>0</v>
      </c>
    </row>
    <row r="24" spans="1:19" ht="12.75">
      <c r="A24" s="1">
        <v>4</v>
      </c>
      <c r="B24" s="1">
        <v>40</v>
      </c>
      <c r="C24">
        <f t="shared" si="0"/>
        <v>25684</v>
      </c>
      <c r="D24">
        <v>4</v>
      </c>
      <c r="F24" s="1">
        <v>4</v>
      </c>
      <c r="G24" s="2" t="s">
        <v>18</v>
      </c>
      <c r="H24" s="1">
        <f t="shared" si="1"/>
        <v>5040</v>
      </c>
      <c r="I24" s="12">
        <f t="shared" si="2"/>
        <v>3</v>
      </c>
      <c r="J24" s="13">
        <f t="shared" si="3"/>
        <v>0</v>
      </c>
      <c r="K24" s="13">
        <f t="shared" si="4"/>
        <v>0</v>
      </c>
      <c r="L24" s="14">
        <f t="shared" si="5"/>
        <v>5040</v>
      </c>
      <c r="M24" s="21">
        <f t="shared" si="6"/>
        <v>3</v>
      </c>
      <c r="N24" s="13">
        <f t="shared" si="7"/>
        <v>0</v>
      </c>
      <c r="O24" s="13">
        <f t="shared" si="8"/>
        <v>0</v>
      </c>
      <c r="P24" s="13">
        <f t="shared" si="9"/>
        <v>5040</v>
      </c>
      <c r="Q24" s="13">
        <f t="shared" si="10"/>
        <v>0</v>
      </c>
      <c r="R24" s="13">
        <f t="shared" si="11"/>
        <v>0</v>
      </c>
      <c r="S24" s="14">
        <f t="shared" si="12"/>
        <v>0</v>
      </c>
    </row>
    <row r="25" spans="1:19" ht="12.75">
      <c r="A25" s="1">
        <v>5</v>
      </c>
      <c r="B25" s="1">
        <v>50</v>
      </c>
      <c r="C25">
        <f t="shared" si="0"/>
        <v>8005</v>
      </c>
      <c r="D25">
        <v>5</v>
      </c>
      <c r="F25" s="1">
        <v>5</v>
      </c>
      <c r="G25" s="2" t="s">
        <v>12</v>
      </c>
      <c r="H25" s="1">
        <f t="shared" si="1"/>
        <v>5280</v>
      </c>
      <c r="I25" s="12">
        <f t="shared" si="2"/>
        <v>2</v>
      </c>
      <c r="J25" s="13">
        <f t="shared" si="3"/>
        <v>0</v>
      </c>
      <c r="K25" s="13">
        <f t="shared" si="4"/>
        <v>5280</v>
      </c>
      <c r="L25" s="14">
        <f t="shared" si="5"/>
        <v>0</v>
      </c>
      <c r="M25" s="21">
        <f t="shared" si="6"/>
        <v>3</v>
      </c>
      <c r="N25" s="13">
        <f t="shared" si="7"/>
        <v>0</v>
      </c>
      <c r="O25" s="13">
        <f t="shared" si="8"/>
        <v>0</v>
      </c>
      <c r="P25" s="13">
        <f t="shared" si="9"/>
        <v>5280</v>
      </c>
      <c r="Q25" s="13">
        <f t="shared" si="10"/>
        <v>0</v>
      </c>
      <c r="R25" s="13">
        <f t="shared" si="11"/>
        <v>0</v>
      </c>
      <c r="S25" s="14">
        <f t="shared" si="12"/>
        <v>0</v>
      </c>
    </row>
    <row r="26" spans="1:19" ht="12.75">
      <c r="A26" s="1">
        <v>6</v>
      </c>
      <c r="B26" s="1">
        <v>60</v>
      </c>
      <c r="C26">
        <f t="shared" si="0"/>
        <v>19806</v>
      </c>
      <c r="D26">
        <v>6</v>
      </c>
      <c r="F26" s="1">
        <v>6</v>
      </c>
      <c r="G26" s="2" t="s">
        <v>4</v>
      </c>
      <c r="H26" s="1">
        <f t="shared" si="1"/>
        <v>8000</v>
      </c>
      <c r="I26" s="12">
        <f t="shared" si="2"/>
        <v>1</v>
      </c>
      <c r="J26" s="13">
        <f t="shared" si="3"/>
        <v>8000</v>
      </c>
      <c r="K26" s="13">
        <f t="shared" si="4"/>
        <v>0</v>
      </c>
      <c r="L26" s="14">
        <f t="shared" si="5"/>
        <v>0</v>
      </c>
      <c r="M26" s="21">
        <f t="shared" si="6"/>
        <v>5</v>
      </c>
      <c r="N26" s="13">
        <f t="shared" si="7"/>
        <v>0</v>
      </c>
      <c r="O26" s="13">
        <f t="shared" si="8"/>
        <v>0</v>
      </c>
      <c r="P26" s="13">
        <f t="shared" si="9"/>
        <v>0</v>
      </c>
      <c r="Q26" s="13">
        <f t="shared" si="10"/>
        <v>0</v>
      </c>
      <c r="R26" s="13">
        <f t="shared" si="11"/>
        <v>8000</v>
      </c>
      <c r="S26" s="14">
        <f t="shared" si="12"/>
        <v>0</v>
      </c>
    </row>
    <row r="27" spans="6:19" ht="12.75">
      <c r="F27" s="1">
        <v>7</v>
      </c>
      <c r="G27" s="2" t="s">
        <v>13</v>
      </c>
      <c r="H27" s="1">
        <f t="shared" si="1"/>
        <v>6800</v>
      </c>
      <c r="I27" s="12">
        <f t="shared" si="2"/>
        <v>3</v>
      </c>
      <c r="J27" s="13">
        <f t="shared" si="3"/>
        <v>0</v>
      </c>
      <c r="K27" s="13">
        <f t="shared" si="4"/>
        <v>0</v>
      </c>
      <c r="L27" s="14">
        <f t="shared" si="5"/>
        <v>6800</v>
      </c>
      <c r="M27" s="21">
        <f t="shared" si="6"/>
        <v>4</v>
      </c>
      <c r="N27" s="13">
        <f t="shared" si="7"/>
        <v>0</v>
      </c>
      <c r="O27" s="13">
        <f t="shared" si="8"/>
        <v>0</v>
      </c>
      <c r="P27" s="13">
        <f t="shared" si="9"/>
        <v>0</v>
      </c>
      <c r="Q27" s="13">
        <f t="shared" si="10"/>
        <v>6800</v>
      </c>
      <c r="R27" s="13">
        <f t="shared" si="11"/>
        <v>0</v>
      </c>
      <c r="S27" s="14">
        <f t="shared" si="12"/>
        <v>0</v>
      </c>
    </row>
    <row r="28" spans="6:19" ht="12.75">
      <c r="F28" s="1">
        <v>8</v>
      </c>
      <c r="G28" s="2" t="s">
        <v>7</v>
      </c>
      <c r="H28" s="1">
        <f t="shared" si="1"/>
        <v>1600</v>
      </c>
      <c r="I28" s="12">
        <f t="shared" si="2"/>
        <v>1</v>
      </c>
      <c r="J28" s="13">
        <f t="shared" si="3"/>
        <v>1600</v>
      </c>
      <c r="K28" s="13">
        <f t="shared" si="4"/>
        <v>0</v>
      </c>
      <c r="L28" s="14">
        <f t="shared" si="5"/>
        <v>0</v>
      </c>
      <c r="M28" s="21">
        <f t="shared" si="6"/>
        <v>1</v>
      </c>
      <c r="N28" s="13">
        <f t="shared" si="7"/>
        <v>1600</v>
      </c>
      <c r="O28" s="13">
        <f t="shared" si="8"/>
        <v>0</v>
      </c>
      <c r="P28" s="13">
        <f t="shared" si="9"/>
        <v>0</v>
      </c>
      <c r="Q28" s="13">
        <f t="shared" si="10"/>
        <v>0</v>
      </c>
      <c r="R28" s="13">
        <f t="shared" si="11"/>
        <v>0</v>
      </c>
      <c r="S28" s="14">
        <f t="shared" si="12"/>
        <v>0</v>
      </c>
    </row>
    <row r="29" spans="6:19" ht="12.75">
      <c r="F29" s="1">
        <v>9</v>
      </c>
      <c r="G29" s="2" t="s">
        <v>14</v>
      </c>
      <c r="H29" s="1">
        <f t="shared" si="1"/>
        <v>1600</v>
      </c>
      <c r="I29" s="12">
        <f t="shared" si="2"/>
        <v>1</v>
      </c>
      <c r="J29" s="13">
        <f t="shared" si="3"/>
        <v>1600</v>
      </c>
      <c r="K29" s="13">
        <f t="shared" si="4"/>
        <v>0</v>
      </c>
      <c r="L29" s="14">
        <f t="shared" si="5"/>
        <v>0</v>
      </c>
      <c r="M29" s="21">
        <f t="shared" si="6"/>
        <v>1</v>
      </c>
      <c r="N29" s="13">
        <f t="shared" si="7"/>
        <v>1600</v>
      </c>
      <c r="O29" s="13">
        <f t="shared" si="8"/>
        <v>0</v>
      </c>
      <c r="P29" s="13">
        <f t="shared" si="9"/>
        <v>0</v>
      </c>
      <c r="Q29" s="13">
        <f t="shared" si="10"/>
        <v>0</v>
      </c>
      <c r="R29" s="13">
        <f t="shared" si="11"/>
        <v>0</v>
      </c>
      <c r="S29" s="14">
        <f t="shared" si="12"/>
        <v>0</v>
      </c>
    </row>
    <row r="30" spans="6:19" ht="12.75">
      <c r="F30" s="1">
        <v>10</v>
      </c>
      <c r="G30" s="2" t="s">
        <v>5</v>
      </c>
      <c r="H30" s="1">
        <f t="shared" si="1"/>
        <v>3040</v>
      </c>
      <c r="I30" s="12">
        <f t="shared" si="2"/>
        <v>3</v>
      </c>
      <c r="J30" s="13">
        <f t="shared" si="3"/>
        <v>0</v>
      </c>
      <c r="K30" s="13">
        <f t="shared" si="4"/>
        <v>0</v>
      </c>
      <c r="L30" s="14">
        <f t="shared" si="5"/>
        <v>3040</v>
      </c>
      <c r="M30" s="21">
        <f t="shared" si="6"/>
        <v>2</v>
      </c>
      <c r="N30" s="13">
        <f t="shared" si="7"/>
        <v>0</v>
      </c>
      <c r="O30" s="13">
        <f t="shared" si="8"/>
        <v>3040</v>
      </c>
      <c r="P30" s="13">
        <f t="shared" si="9"/>
        <v>0</v>
      </c>
      <c r="Q30" s="13">
        <f t="shared" si="10"/>
        <v>0</v>
      </c>
      <c r="R30" s="13">
        <f t="shared" si="11"/>
        <v>0</v>
      </c>
      <c r="S30" s="14">
        <f t="shared" si="12"/>
        <v>0</v>
      </c>
    </row>
    <row r="31" spans="6:19" ht="12.75">
      <c r="F31" s="1">
        <v>11</v>
      </c>
      <c r="G31" s="2" t="s">
        <v>15</v>
      </c>
      <c r="H31" s="1">
        <f t="shared" si="1"/>
        <v>3200</v>
      </c>
      <c r="I31" s="12">
        <f t="shared" si="2"/>
        <v>2</v>
      </c>
      <c r="J31" s="13">
        <f t="shared" si="3"/>
        <v>0</v>
      </c>
      <c r="K31" s="13">
        <f t="shared" si="4"/>
        <v>3200</v>
      </c>
      <c r="L31" s="14">
        <f t="shared" si="5"/>
        <v>0</v>
      </c>
      <c r="M31" s="21">
        <f t="shared" si="6"/>
        <v>2</v>
      </c>
      <c r="N31" s="13">
        <f t="shared" si="7"/>
        <v>0</v>
      </c>
      <c r="O31" s="13">
        <f t="shared" si="8"/>
        <v>3200</v>
      </c>
      <c r="P31" s="13">
        <f t="shared" si="9"/>
        <v>0</v>
      </c>
      <c r="Q31" s="13">
        <f t="shared" si="10"/>
        <v>0</v>
      </c>
      <c r="R31" s="13">
        <f t="shared" si="11"/>
        <v>0</v>
      </c>
      <c r="S31" s="14">
        <f t="shared" si="12"/>
        <v>0</v>
      </c>
    </row>
    <row r="32" spans="6:19" ht="12.75">
      <c r="F32" s="1">
        <v>12</v>
      </c>
      <c r="G32" s="2" t="s">
        <v>6</v>
      </c>
      <c r="H32" s="1">
        <f t="shared" si="1"/>
        <v>5280</v>
      </c>
      <c r="I32" s="12">
        <f t="shared" si="2"/>
        <v>2</v>
      </c>
      <c r="J32" s="13">
        <f t="shared" si="3"/>
        <v>0</v>
      </c>
      <c r="K32" s="13">
        <f t="shared" si="4"/>
        <v>5280</v>
      </c>
      <c r="L32" s="14">
        <f t="shared" si="5"/>
        <v>0</v>
      </c>
      <c r="M32" s="21">
        <f t="shared" si="6"/>
        <v>3</v>
      </c>
      <c r="N32" s="13">
        <f t="shared" si="7"/>
        <v>0</v>
      </c>
      <c r="O32" s="13">
        <f t="shared" si="8"/>
        <v>0</v>
      </c>
      <c r="P32" s="13">
        <f t="shared" si="9"/>
        <v>5280</v>
      </c>
      <c r="Q32" s="13">
        <f t="shared" si="10"/>
        <v>0</v>
      </c>
      <c r="R32" s="13">
        <f t="shared" si="11"/>
        <v>0</v>
      </c>
      <c r="S32" s="14">
        <f t="shared" si="12"/>
        <v>0</v>
      </c>
    </row>
    <row r="33" spans="6:19" ht="12.75">
      <c r="F33" s="1">
        <v>13</v>
      </c>
      <c r="G33" s="2" t="s">
        <v>16</v>
      </c>
      <c r="H33" s="1">
        <f t="shared" si="1"/>
        <v>6080</v>
      </c>
      <c r="I33" s="12">
        <f t="shared" si="2"/>
        <v>3</v>
      </c>
      <c r="J33" s="13">
        <f t="shared" si="3"/>
        <v>0</v>
      </c>
      <c r="K33" s="13">
        <f t="shared" si="4"/>
        <v>0</v>
      </c>
      <c r="L33" s="14">
        <f t="shared" si="5"/>
        <v>6080</v>
      </c>
      <c r="M33" s="21">
        <f t="shared" si="6"/>
        <v>4</v>
      </c>
      <c r="N33" s="13">
        <f t="shared" si="7"/>
        <v>0</v>
      </c>
      <c r="O33" s="13">
        <f t="shared" si="8"/>
        <v>0</v>
      </c>
      <c r="P33" s="13">
        <f t="shared" si="9"/>
        <v>0</v>
      </c>
      <c r="Q33" s="13">
        <f t="shared" si="10"/>
        <v>6080</v>
      </c>
      <c r="R33" s="13">
        <f t="shared" si="11"/>
        <v>0</v>
      </c>
      <c r="S33" s="14">
        <f t="shared" si="12"/>
        <v>0</v>
      </c>
    </row>
    <row r="34" spans="6:19" ht="12.75">
      <c r="F34" s="1">
        <v>14</v>
      </c>
      <c r="G34" s="2" t="s">
        <v>10</v>
      </c>
      <c r="H34" s="1">
        <f t="shared" si="1"/>
        <v>6400</v>
      </c>
      <c r="I34" s="12">
        <f t="shared" si="2"/>
        <v>2</v>
      </c>
      <c r="J34" s="13">
        <f t="shared" si="3"/>
        <v>0</v>
      </c>
      <c r="K34" s="13">
        <f t="shared" si="4"/>
        <v>6400</v>
      </c>
      <c r="L34" s="14">
        <f t="shared" si="5"/>
        <v>0</v>
      </c>
      <c r="M34" s="21">
        <f t="shared" si="6"/>
        <v>4</v>
      </c>
      <c r="N34" s="13">
        <f t="shared" si="7"/>
        <v>0</v>
      </c>
      <c r="O34" s="13">
        <f t="shared" si="8"/>
        <v>0</v>
      </c>
      <c r="P34" s="13">
        <f t="shared" si="9"/>
        <v>0</v>
      </c>
      <c r="Q34" s="13">
        <f t="shared" si="10"/>
        <v>6400</v>
      </c>
      <c r="R34" s="13">
        <f t="shared" si="11"/>
        <v>0</v>
      </c>
      <c r="S34" s="14">
        <f t="shared" si="12"/>
        <v>0</v>
      </c>
    </row>
    <row r="35" spans="6:19" ht="12.75">
      <c r="F35" s="1">
        <v>15</v>
      </c>
      <c r="G35" s="2" t="s">
        <v>17</v>
      </c>
      <c r="H35" s="1">
        <f t="shared" si="1"/>
        <v>9600</v>
      </c>
      <c r="I35" s="12">
        <f t="shared" si="2"/>
        <v>1</v>
      </c>
      <c r="J35" s="13">
        <f t="shared" si="3"/>
        <v>9600</v>
      </c>
      <c r="K35" s="13">
        <f t="shared" si="4"/>
        <v>0</v>
      </c>
      <c r="L35" s="14">
        <f t="shared" si="5"/>
        <v>0</v>
      </c>
      <c r="M35" s="21">
        <f t="shared" si="6"/>
        <v>6</v>
      </c>
      <c r="N35" s="13">
        <f t="shared" si="7"/>
        <v>0</v>
      </c>
      <c r="O35" s="13">
        <f t="shared" si="8"/>
        <v>0</v>
      </c>
      <c r="P35" s="13">
        <f t="shared" si="9"/>
        <v>0</v>
      </c>
      <c r="Q35" s="13">
        <f t="shared" si="10"/>
        <v>0</v>
      </c>
      <c r="R35" s="13">
        <f t="shared" si="11"/>
        <v>0</v>
      </c>
      <c r="S35" s="14">
        <f t="shared" si="12"/>
        <v>9600</v>
      </c>
    </row>
    <row r="36" spans="8:19" ht="12.75">
      <c r="H36" s="8">
        <f>SUM(H21:H35)</f>
        <v>81560</v>
      </c>
      <c r="I36" s="15"/>
      <c r="J36" s="16">
        <f>SUM(J20:J35)</f>
        <v>27201</v>
      </c>
      <c r="K36" s="16">
        <f>SUM(K20:K35)</f>
        <v>30362</v>
      </c>
      <c r="L36" s="17">
        <f>SUM(L20:L35)</f>
        <v>24003</v>
      </c>
      <c r="M36" s="15"/>
      <c r="N36" s="16">
        <f aca="true" t="shared" si="13" ref="N36:S36">SUM(N20:N35)</f>
        <v>3201</v>
      </c>
      <c r="O36" s="16">
        <f t="shared" si="13"/>
        <v>9282</v>
      </c>
      <c r="P36" s="16">
        <f t="shared" si="13"/>
        <v>15603</v>
      </c>
      <c r="Q36" s="16">
        <f t="shared" si="13"/>
        <v>25684</v>
      </c>
      <c r="R36" s="16">
        <f t="shared" si="13"/>
        <v>8005</v>
      </c>
      <c r="S36" s="17">
        <f t="shared" si="13"/>
        <v>19806</v>
      </c>
    </row>
    <row r="37" spans="10:19" ht="12.75">
      <c r="J37" t="s">
        <v>28</v>
      </c>
      <c r="K37" t="s">
        <v>29</v>
      </c>
      <c r="L37" t="s">
        <v>30</v>
      </c>
      <c r="N37" t="s">
        <v>31</v>
      </c>
      <c r="O37" t="s">
        <v>32</v>
      </c>
      <c r="P37" t="s">
        <v>33</v>
      </c>
      <c r="Q37" t="s">
        <v>34</v>
      </c>
      <c r="R37" t="s">
        <v>35</v>
      </c>
      <c r="S37" t="s">
        <v>36</v>
      </c>
    </row>
  </sheetData>
  <mergeCells count="4">
    <mergeCell ref="A1:D1"/>
    <mergeCell ref="A19:B19"/>
    <mergeCell ref="F1:H1"/>
    <mergeCell ref="F19:H1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 "okkervil"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MichaelF</dc:creator>
  <cp:keywords/>
  <dc:description/>
  <cp:lastModifiedBy>MichaelF</cp:lastModifiedBy>
  <dcterms:created xsi:type="dcterms:W3CDTF">2002-09-24T07:04:30Z</dcterms:created>
  <dcterms:modified xsi:type="dcterms:W3CDTF">2002-09-24T12:42:23Z</dcterms:modified>
  <cp:category/>
  <cp:version/>
  <cp:contentType/>
  <cp:contentStatus/>
</cp:coreProperties>
</file>